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S:\Internal_Projects\ZBD\3.172-ZBD74-IN 2022 Admin Code Assessment RFP\5-Support_Files\BAFO\"/>
    </mc:Choice>
  </mc:AlternateContent>
  <xr:revisionPtr revIDLastSave="0" documentId="8_{54B7BB1E-37D4-422A-B9E8-DEC7E758A2AD}" xr6:coauthVersionLast="47" xr6:coauthVersionMax="47" xr10:uidLastSave="{00000000-0000-0000-0000-000000000000}"/>
  <bookViews>
    <workbookView xWindow="-23148" yWindow="-108" windowWidth="23256" windowHeight="12576" xr2:uid="{00000000-000D-0000-FFFF-FFFF00000000}"/>
  </bookViews>
  <sheets>
    <sheet name="Summary" sheetId="5" r:id="rId1"/>
    <sheet name="Fixed Fee Costs" sheetId="1" r:id="rId2"/>
    <sheet name="Promulgation Assistance" sheetId="6" r:id="rId3"/>
  </sheets>
  <definedNames>
    <definedName name="_xlnm.Print_Area" localSheetId="1">'Fixed Fee Costs'!$A$1:$G$31</definedName>
    <definedName name="_xlnm.Print_Area" localSheetId="2">'Promulgation Assistance'!$A$1:$G$10</definedName>
    <definedName name="_xlnm.Print_Area" localSheetId="0">Summary!$A$1:$G$21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5" roundtripDataSignature="AMtx7mhvxrYWHJjpCkPzpBEGfd8ZznLDnQ=="/>
    </ext>
  </extLst>
</workbook>
</file>

<file path=xl/calcChain.xml><?xml version="1.0" encoding="utf-8"?>
<calcChain xmlns="http://schemas.openxmlformats.org/spreadsheetml/2006/main">
  <c r="E1" i="1" l="1"/>
  <c r="D9" i="6"/>
  <c r="E30" i="1"/>
  <c r="F20" i="1"/>
  <c r="F27" i="1" l="1"/>
  <c r="F28" i="1"/>
  <c r="E1" i="6"/>
  <c r="C10" i="5"/>
  <c r="F29" i="1"/>
  <c r="F26" i="1"/>
  <c r="F25" i="1"/>
  <c r="F24" i="1"/>
  <c r="F23" i="1"/>
  <c r="F22" i="1"/>
  <c r="F21" i="1"/>
  <c r="F19" i="1"/>
  <c r="F30" i="1" l="1"/>
  <c r="F13" i="1" l="1"/>
  <c r="C9" i="5"/>
  <c r="C11" i="5" s="1"/>
  <c r="F14" i="1"/>
  <c r="F11" i="1"/>
  <c r="F9" i="1"/>
  <c r="F12" i="1"/>
  <c r="F10" i="1"/>
</calcChain>
</file>

<file path=xl/sharedStrings.xml><?xml version="1.0" encoding="utf-8"?>
<sst xmlns="http://schemas.openxmlformats.org/spreadsheetml/2006/main" count="53" uniqueCount="44">
  <si>
    <t>State of Indiana, RFP  22-70333</t>
  </si>
  <si>
    <t xml:space="preserve">Attachment D - Cost Proposal </t>
  </si>
  <si>
    <t>Administrative Code Assessment</t>
  </si>
  <si>
    <t>Table 1:</t>
  </si>
  <si>
    <t>Cost of Project</t>
  </si>
  <si>
    <t xml:space="preserve">Total Proposed Cost </t>
  </si>
  <si>
    <t>Payment By Milestone</t>
  </si>
  <si>
    <t>Assessment of and Recommendations Report sections for three articles total (Articles 1.5, 4, and 4.1 of Title 440)</t>
  </si>
  <si>
    <t>Kick-Off Meeting/ Project Management Plan</t>
  </si>
  <si>
    <t xml:space="preserve">Respondent Name:   </t>
  </si>
  <si>
    <t>Staffing</t>
  </si>
  <si>
    <t>No.</t>
  </si>
  <si>
    <t>Position Title</t>
  </si>
  <si>
    <t>Total hours per position</t>
  </si>
  <si>
    <t>Total cost per position</t>
  </si>
  <si>
    <t>Total Fixed Fee</t>
  </si>
  <si>
    <t>TOTAL</t>
  </si>
  <si>
    <t>Total Cost</t>
  </si>
  <si>
    <t>Estimated Number of Total Hours</t>
  </si>
  <si>
    <t>Table 2: Total Fixed Fee Cost per Activity</t>
  </si>
  <si>
    <t>Table 1: Total Fixed Fee Payments per Milestone</t>
  </si>
  <si>
    <t>HOURLY Billable Rate Per Position</t>
  </si>
  <si>
    <r>
      <t>INSTRUCTIONS</t>
    </r>
    <r>
      <rPr>
        <b/>
        <sz val="10"/>
        <rFont val="Arial"/>
        <family val="2"/>
      </rPr>
      <t xml:space="preserve">:                                                                                                                                                                                                                         </t>
    </r>
    <r>
      <rPr>
        <sz val="10"/>
        <rFont val="Arial"/>
        <family val="2"/>
      </rPr>
      <t xml:space="preserve"> Please provide your cost proposal by populating the Cost Proposal template (Attachment D). Please fill in only the cells shaded yellow, including the Respondent Name field above. The blue shaded cells will populate automatically, calculated from your bid information entered on the tabs that follow. Other than entering your firm’s name at the top of the page, there is no response necessary on this tab. Cost proposals will be scored based on the total proposed cost amount in cell C11. </t>
    </r>
  </si>
  <si>
    <t>HOURLY Billable Rate for Promulgation Assistance</t>
  </si>
  <si>
    <t>Table 1: Total Promulgation Assistance Costs</t>
  </si>
  <si>
    <t>Total Promulgation Assistance</t>
  </si>
  <si>
    <t>Assessment of and Recommendations Report sections for six articles total (Articles 4.3, 5, and 6 of Title 440)</t>
  </si>
  <si>
    <t>Assessment of and Recommendations Report sections for all articles (Articles 9 and 11 of Title 440) and any additional articles added to address identified gaps</t>
  </si>
  <si>
    <t>Assessment of and Recommendations Report sections for eight articles total (Articles 7.5 and 8 of Title 440)</t>
  </si>
  <si>
    <t>Completion of Assessment and Recommendations Report</t>
  </si>
  <si>
    <t xml:space="preserve">ex. Provider Expert </t>
  </si>
  <si>
    <r>
      <rPr>
        <b/>
        <u/>
        <sz val="10"/>
        <color theme="1"/>
        <rFont val="Arial"/>
        <family val="2"/>
      </rPr>
      <t>INSTRUCTIONS</t>
    </r>
    <r>
      <rPr>
        <b/>
        <sz val="10"/>
        <color theme="1"/>
        <rFont val="Arial"/>
        <family val="2"/>
      </rPr>
      <t>:</t>
    </r>
    <r>
      <rPr>
        <sz val="10"/>
        <color theme="1"/>
        <rFont val="Arial"/>
        <family val="2"/>
      </rPr>
      <t xml:space="preserve"> 
Please fill in only the cells shaded yellow. The blue shaded cells will populate automatically.
On the Promulgation Support tab, Respondents will detail the proposed promulgation support cost which will be payable as part of this contract. Fixed Fee Costs must not be included on this tab.
In Table 1, please list an Hourly Billable Rate required to complete all activities relating to promulgation assistance as detailed in Section 7 of the SOW. The Hourly Billable Rate should include all costs including the staff member's salary, benefits, and other such items necessary to complete the activities listed in Section 7 of the SOW. Respondents do not need to enter any information regarding the Estimated Number of Total Hours. For evaluation purposes, the Estimated Number of Total Hours will be set to 500, though the actual number of hours may be incrementally higher or lower. 
It is the responsibility of the Respondent to ensure spreadsheet calculations are correct.</t>
    </r>
  </si>
  <si>
    <r>
      <rPr>
        <b/>
        <u/>
        <sz val="10"/>
        <color theme="1"/>
        <rFont val="Arial"/>
        <family val="2"/>
      </rPr>
      <t>INSTRUCTIONS</t>
    </r>
    <r>
      <rPr>
        <b/>
        <sz val="10"/>
        <color theme="1"/>
        <rFont val="Arial"/>
        <family val="2"/>
      </rPr>
      <t>:</t>
    </r>
    <r>
      <rPr>
        <sz val="10"/>
        <color theme="1"/>
        <rFont val="Arial"/>
        <family val="2"/>
      </rPr>
      <t xml:space="preserve"> 
Please fill in only the cells shaded yellow. The blue shaded cells will populate automatically.
On the Fixed Fee Costs tab, Respondents will detail the proposed costs that include conducting all assessment components, making recommendations, and submitting recommendations for the ten (10) of the twelve (12) articles of Title 440 and any other additional rules required, as discussed in the Scope of Work (see Section 6 of Attachment K – Scope of Work).  
Table 1 demonstrates how much the contractor can expect to be paid upon approval of each milestone by the State as determined by the proposed Fixed Fee Cost per Activity. Please refer to the SOW for information on the milestones. Specifically, please refer to Section 8 for information regarding milestone 1, Section 6 for information regarding milestones 2 through 5, and Section 7 for information regarding milestone 6.
In Table 2, the Respondent will detail the staffing positions, rates, and hours necessary to execute this project, inclusive of all duties outlined in the SOW. Table 2 should contain all staff members necessary to complete the activities listed in Section 6 of the SOW. The Hourly Billable Rate should factor in all costs including the staff member's salary, benefits, and other such items necessary to complete all of the services listed in the SOW (such as but not limited to: travel, supplies, etc.). Vendors will not be paid on an hourly basis - the hours estimates are gathered for informational purposes only. In addition, please fill in the yellow shaded cells to indicate the number of hours required per position for each activity. The total cost per position to complete each activity will be calculated automatically. All totals will also be calculated automatically. All costs for all activities described in Section 6 of the SOW must be included in the below table.
It is the responsibility of the Respondent to ensure spreadsheet calculations are correct.</t>
    </r>
  </si>
  <si>
    <t>Example</t>
  </si>
  <si>
    <t>Project Director</t>
  </si>
  <si>
    <t>Drafting Workstream Lead</t>
  </si>
  <si>
    <t>Research Workstream Lead</t>
  </si>
  <si>
    <t>IVOSB - Staffing Lead</t>
  </si>
  <si>
    <t>MBE - Project Management Lead</t>
  </si>
  <si>
    <t>WBE - Stakeholder Engagement Lead</t>
  </si>
  <si>
    <t>IVOSB - Drafting Workstream</t>
  </si>
  <si>
    <t>WBE - Stakeholder Support</t>
  </si>
  <si>
    <t>WBE - Subject Matter Expert</t>
  </si>
  <si>
    <t>Milliman,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</si>
</sst>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4" x14ac:knownFonts="1">
    <font>
      <sz val="11"/>
      <color theme="1"/>
      <name val="Arial"/>
    </font>
    <font>
      <b/>
      <sz val="10"/>
      <color theme="1"/>
      <name val="Arial"/>
      <family val="2"/>
    </font>
    <font>
      <sz val="10"/>
      <color theme="1"/>
      <name val="Arial"/>
      <family val="2"/>
    </font>
    <font>
      <sz val="11"/>
      <name val="Arial"/>
      <family val="2"/>
    </font>
    <font>
      <b/>
      <u/>
      <sz val="10"/>
      <color theme="1"/>
      <name val="Arial"/>
      <family val="2"/>
    </font>
    <font>
      <b/>
      <sz val="10"/>
      <color theme="1"/>
      <name val="Arial"/>
      <family val="2"/>
    </font>
    <font>
      <sz val="10"/>
      <color theme="1"/>
      <name val="Arial"/>
      <family val="2"/>
    </font>
    <font>
      <sz val="11"/>
      <color theme="1"/>
      <name val="Arial"/>
      <family val="2"/>
    </font>
    <font>
      <sz val="10"/>
      <name val="Arial"/>
      <family val="2"/>
    </font>
    <font>
      <b/>
      <sz val="10"/>
      <name val="Arial"/>
      <family val="2"/>
    </font>
    <font>
      <sz val="8"/>
      <name val="Arial"/>
      <family val="2"/>
    </font>
    <font>
      <i/>
      <sz val="10"/>
      <name val="Arial"/>
      <family val="2"/>
    </font>
    <font>
      <b/>
      <u/>
      <sz val="10"/>
      <name val="Arial"/>
      <family val="2"/>
    </font>
    <font>
      <b/>
      <sz val="12"/>
      <color theme="1"/>
      <name val="Arial"/>
      <family val="2"/>
    </font>
  </fonts>
  <fills count="11">
    <fill>
      <patternFill patternType="none"/>
    </fill>
    <fill>
      <patternFill patternType="gray125"/>
    </fill>
    <fill>
      <patternFill patternType="solid">
        <fgColor rgb="FFFFFF99"/>
        <bgColor rgb="FFFFFF99"/>
      </patternFill>
    </fill>
    <fill>
      <patternFill patternType="solid">
        <fgColor rgb="FFD0CECE"/>
        <bgColor rgb="FFD0CECE"/>
      </patternFill>
    </fill>
    <fill>
      <patternFill patternType="solid">
        <fgColor rgb="FFCCFFFF"/>
        <bgColor rgb="FFCCFFFF"/>
      </patternFill>
    </fill>
    <fill>
      <patternFill patternType="solid">
        <fgColor theme="0" tint="-0.14999847407452621"/>
        <bgColor indexed="64"/>
      </patternFill>
    </fill>
    <fill>
      <patternFill patternType="solid">
        <fgColor rgb="FFFFFF99"/>
        <bgColor indexed="64"/>
      </patternFill>
    </fill>
    <fill>
      <patternFill patternType="solid">
        <fgColor indexed="43"/>
        <bgColor indexed="64"/>
      </patternFill>
    </fill>
    <fill>
      <patternFill patternType="solid">
        <fgColor rgb="FFCCFFFF"/>
        <bgColor indexed="64"/>
      </patternFill>
    </fill>
    <fill>
      <patternFill patternType="solid">
        <fgColor indexed="9"/>
        <bgColor indexed="64"/>
      </patternFill>
    </fill>
    <fill>
      <patternFill patternType="solid">
        <fgColor rgb="FFCCFFFF"/>
        <bgColor rgb="FFFFFF99"/>
      </patternFill>
    </fill>
  </fills>
  <borders count="3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0" fillId="0" borderId="0"/>
  </cellStyleXfs>
  <cellXfs count="79">
    <xf numFmtId="0" fontId="0" fillId="0" borderId="0" xfId="0" applyFont="1" applyAlignment="1"/>
    <xf numFmtId="0" fontId="5" fillId="0" borderId="0" xfId="0" applyFont="1" applyBorder="1" applyAlignment="1">
      <alignment horizontal="right"/>
    </xf>
    <xf numFmtId="0" fontId="8" fillId="6" borderId="3" xfId="2" applyNumberFormat="1" applyFont="1" applyFill="1" applyBorder="1" applyAlignment="1" applyProtection="1">
      <alignment horizontal="left" vertical="center" wrapText="1"/>
      <protection locked="0"/>
    </xf>
    <xf numFmtId="44" fontId="8" fillId="7" borderId="14" xfId="1" applyFont="1" applyFill="1" applyBorder="1" applyAlignment="1" applyProtection="1">
      <alignment horizontal="left" vertical="center" wrapText="1"/>
      <protection locked="0"/>
    </xf>
    <xf numFmtId="44" fontId="8" fillId="7" borderId="16" xfId="1" applyFont="1" applyFill="1" applyBorder="1" applyAlignment="1" applyProtection="1">
      <alignment horizontal="left" vertical="center" wrapText="1"/>
      <protection locked="0"/>
    </xf>
    <xf numFmtId="0" fontId="9" fillId="0" borderId="0" xfId="0" applyFont="1" applyAlignment="1">
      <alignment vertical="center"/>
    </xf>
    <xf numFmtId="2" fontId="8" fillId="7" borderId="14" xfId="1" applyNumberFormat="1" applyFont="1" applyFill="1" applyBorder="1" applyAlignment="1" applyProtection="1">
      <alignment horizontal="center" vertical="center" wrapText="1"/>
      <protection locked="0"/>
    </xf>
    <xf numFmtId="2" fontId="8" fillId="7" borderId="16" xfId="1" applyNumberFormat="1" applyFont="1" applyFill="1" applyBorder="1" applyAlignment="1" applyProtection="1">
      <alignment horizontal="center" vertical="center" wrapText="1"/>
      <protection locked="0"/>
    </xf>
    <xf numFmtId="0" fontId="9" fillId="9" borderId="0" xfId="0" applyFont="1" applyFill="1" applyProtection="1">
      <protection hidden="1"/>
    </xf>
    <xf numFmtId="44" fontId="8" fillId="7" borderId="17" xfId="1" applyFont="1" applyFill="1" applyBorder="1" applyAlignment="1" applyProtection="1">
      <alignment horizontal="left" vertical="center" wrapText="1"/>
      <protection locked="0"/>
    </xf>
    <xf numFmtId="0" fontId="0" fillId="0" borderId="0" xfId="0" applyFont="1" applyAlignment="1" applyProtection="1"/>
    <xf numFmtId="44" fontId="2" fillId="10" borderId="4" xfId="0" applyNumberFormat="1" applyFont="1" applyFill="1" applyBorder="1" applyAlignment="1" applyProtection="1"/>
    <xf numFmtId="44" fontId="2" fillId="10" borderId="26" xfId="0" applyNumberFormat="1" applyFont="1" applyFill="1" applyBorder="1" applyAlignment="1" applyProtection="1"/>
    <xf numFmtId="44" fontId="13" fillId="10" borderId="9" xfId="0" applyNumberFormat="1" applyFont="1" applyFill="1" applyBorder="1" applyAlignment="1" applyProtection="1"/>
    <xf numFmtId="0" fontId="1" fillId="0" borderId="0" xfId="0" applyFont="1" applyAlignment="1" applyProtection="1">
      <protection locked="0"/>
    </xf>
    <xf numFmtId="0" fontId="0" fillId="0" borderId="0" xfId="0" applyFont="1" applyAlignment="1" applyProtection="1">
      <protection locked="0"/>
    </xf>
    <xf numFmtId="0" fontId="1" fillId="0" borderId="0" xfId="0" applyFont="1" applyProtection="1">
      <protection locked="0"/>
    </xf>
    <xf numFmtId="44" fontId="8" fillId="8" borderId="19" xfId="1" applyFont="1" applyFill="1" applyBorder="1" applyProtection="1"/>
    <xf numFmtId="0" fontId="8" fillId="0" borderId="0" xfId="0" applyFont="1" applyAlignment="1" applyProtection="1">
      <alignment horizontal="center" vertical="center"/>
      <protection locked="0"/>
    </xf>
    <xf numFmtId="0" fontId="9" fillId="5" borderId="9" xfId="3" applyFont="1" applyFill="1" applyBorder="1" applyAlignment="1" applyProtection="1">
      <alignment horizontal="center" vertical="center" wrapText="1"/>
    </xf>
    <xf numFmtId="44" fontId="11" fillId="5" borderId="21" xfId="1" applyFont="1" applyFill="1" applyBorder="1" applyProtection="1"/>
    <xf numFmtId="44" fontId="8" fillId="8" borderId="13" xfId="1" applyFont="1" applyFill="1" applyBorder="1" applyProtection="1"/>
    <xf numFmtId="44" fontId="8" fillId="8" borderId="15" xfId="1" applyFont="1" applyFill="1" applyBorder="1" applyProtection="1"/>
    <xf numFmtId="44" fontId="9" fillId="8" borderId="19" xfId="0" applyNumberFormat="1" applyFont="1" applyFill="1" applyBorder="1" applyAlignment="1" applyProtection="1">
      <alignment vertical="center"/>
    </xf>
    <xf numFmtId="2" fontId="9" fillId="8" borderId="18" xfId="0" applyNumberFormat="1" applyFont="1" applyFill="1" applyBorder="1" applyAlignment="1" applyProtection="1">
      <alignment horizontal="center" vertical="center"/>
    </xf>
    <xf numFmtId="44" fontId="2" fillId="4" borderId="5" xfId="0" applyNumberFormat="1" applyFont="1" applyFill="1" applyBorder="1" applyProtection="1"/>
    <xf numFmtId="44" fontId="2" fillId="4" borderId="4" xfId="0" applyNumberFormat="1" applyFont="1" applyFill="1" applyBorder="1" applyProtection="1"/>
    <xf numFmtId="2" fontId="9" fillId="8" borderId="10" xfId="0" applyNumberFormat="1" applyFont="1" applyFill="1" applyBorder="1" applyAlignment="1" applyProtection="1">
      <alignment horizontal="center" vertical="center"/>
    </xf>
    <xf numFmtId="0" fontId="9" fillId="5" borderId="6" xfId="0" applyFont="1" applyFill="1" applyBorder="1" applyAlignment="1" applyProtection="1">
      <alignment horizontal="center" vertical="center" wrapText="1"/>
    </xf>
    <xf numFmtId="0" fontId="9" fillId="5" borderId="10" xfId="0" applyFont="1" applyFill="1" applyBorder="1" applyAlignment="1" applyProtection="1">
      <alignment horizontal="center" vertical="center" wrapText="1"/>
    </xf>
    <xf numFmtId="0" fontId="9" fillId="5" borderId="12" xfId="3" applyFont="1" applyFill="1" applyBorder="1" applyAlignment="1" applyProtection="1">
      <alignment horizontal="center" vertical="center" wrapText="1"/>
    </xf>
    <xf numFmtId="0" fontId="9" fillId="5" borderId="9" xfId="0" applyFont="1" applyFill="1" applyBorder="1" applyAlignment="1" applyProtection="1">
      <alignment horizontal="center" vertical="center"/>
    </xf>
    <xf numFmtId="0" fontId="9" fillId="5" borderId="11" xfId="0" applyFont="1" applyFill="1" applyBorder="1" applyAlignment="1" applyProtection="1">
      <alignment horizontal="center" vertical="center" wrapText="1"/>
    </xf>
    <xf numFmtId="0" fontId="9" fillId="5" borderId="9" xfId="0" applyFont="1" applyFill="1" applyBorder="1" applyAlignment="1" applyProtection="1">
      <alignment horizontal="center" vertical="center" wrapText="1"/>
    </xf>
    <xf numFmtId="0" fontId="11" fillId="5" borderId="1" xfId="2" applyNumberFormat="1" applyFont="1" applyFill="1" applyBorder="1" applyAlignment="1" applyProtection="1">
      <alignment horizontal="left" vertical="center" wrapText="1"/>
    </xf>
    <xf numFmtId="44" fontId="11" fillId="5" borderId="22" xfId="1" applyFont="1" applyFill="1" applyBorder="1" applyAlignment="1" applyProtection="1">
      <alignment horizontal="left" vertical="center" wrapText="1"/>
    </xf>
    <xf numFmtId="2" fontId="11" fillId="5" borderId="22" xfId="1" applyNumberFormat="1" applyFont="1" applyFill="1" applyBorder="1" applyAlignment="1" applyProtection="1">
      <alignment horizontal="center" vertical="center" wrapText="1"/>
    </xf>
    <xf numFmtId="0" fontId="9" fillId="5" borderId="17" xfId="0" applyFont="1" applyFill="1" applyBorder="1" applyAlignment="1" applyProtection="1">
      <alignment horizontal="center" vertical="center"/>
    </xf>
    <xf numFmtId="0" fontId="11" fillId="5" borderId="21" xfId="0" applyFont="1" applyFill="1" applyBorder="1" applyAlignment="1" applyProtection="1">
      <alignment horizontal="center"/>
    </xf>
    <xf numFmtId="0" fontId="8" fillId="5" borderId="13" xfId="0" applyFont="1" applyFill="1" applyBorder="1" applyAlignment="1" applyProtection="1">
      <alignment horizontal="center"/>
    </xf>
    <xf numFmtId="0" fontId="8" fillId="5" borderId="15" xfId="0" applyFont="1" applyFill="1" applyBorder="1" applyAlignment="1" applyProtection="1">
      <alignment horizontal="center"/>
    </xf>
    <xf numFmtId="0" fontId="1" fillId="0" borderId="0" xfId="0" applyFont="1" applyAlignment="1" applyProtection="1"/>
    <xf numFmtId="0" fontId="5" fillId="0" borderId="0" xfId="0" applyFont="1" applyBorder="1" applyAlignment="1" applyProtection="1">
      <alignment horizontal="right"/>
    </xf>
    <xf numFmtId="0" fontId="1" fillId="0" borderId="0" xfId="0" applyFont="1" applyProtection="1"/>
    <xf numFmtId="44" fontId="2" fillId="0" borderId="0" xfId="0" applyNumberFormat="1" applyFont="1" applyProtection="1"/>
    <xf numFmtId="0" fontId="2" fillId="0" borderId="0" xfId="0" applyFont="1" applyProtection="1"/>
    <xf numFmtId="0" fontId="3" fillId="0" borderId="0" xfId="0" applyFont="1" applyBorder="1" applyProtection="1"/>
    <xf numFmtId="0" fontId="6" fillId="0" borderId="3" xfId="0" applyFont="1" applyBorder="1" applyAlignment="1" applyProtection="1">
      <alignment horizontal="left" vertical="center" wrapText="1"/>
    </xf>
    <xf numFmtId="0" fontId="2" fillId="0" borderId="25" xfId="0" applyFont="1" applyBorder="1" applyAlignment="1" applyProtection="1">
      <alignment horizontal="left" vertical="center" wrapText="1"/>
    </xf>
    <xf numFmtId="0" fontId="13" fillId="0" borderId="6" xfId="0" applyFont="1" applyBorder="1" applyAlignment="1" applyProtection="1">
      <alignment horizontal="left" vertical="center" wrapText="1"/>
    </xf>
    <xf numFmtId="0" fontId="1" fillId="2" borderId="6" xfId="0" applyFont="1" applyFill="1" applyBorder="1" applyAlignment="1" applyProtection="1">
      <alignment horizontal="center"/>
      <protection locked="0"/>
    </xf>
    <xf numFmtId="0" fontId="5" fillId="2" borderId="8" xfId="0" applyFont="1" applyFill="1" applyBorder="1" applyAlignment="1" applyProtection="1">
      <alignment horizontal="center"/>
      <protection locked="0"/>
    </xf>
    <xf numFmtId="0" fontId="1" fillId="3" borderId="1" xfId="0" applyFont="1" applyFill="1" applyBorder="1" applyAlignment="1" applyProtection="1">
      <alignment horizontal="center"/>
    </xf>
    <xf numFmtId="0" fontId="3" fillId="0" borderId="2" xfId="0" applyFont="1" applyBorder="1" applyProtection="1"/>
    <xf numFmtId="0" fontId="12" fillId="9" borderId="6" xfId="0" applyFont="1" applyFill="1" applyBorder="1" applyAlignment="1" applyProtection="1">
      <alignment horizontal="left" vertical="top" wrapText="1"/>
    </xf>
    <xf numFmtId="0" fontId="12" fillId="9" borderId="7" xfId="0" applyFont="1" applyFill="1" applyBorder="1" applyAlignment="1" applyProtection="1">
      <alignment horizontal="left" vertical="top" wrapText="1"/>
    </xf>
    <xf numFmtId="0" fontId="12" fillId="9" borderId="8" xfId="0" applyFont="1" applyFill="1" applyBorder="1" applyAlignment="1" applyProtection="1">
      <alignment horizontal="left" vertical="top" wrapText="1"/>
    </xf>
    <xf numFmtId="0" fontId="2" fillId="0" borderId="30" xfId="0" applyFont="1" applyBorder="1" applyAlignment="1" applyProtection="1">
      <alignment horizontal="left" wrapText="1"/>
    </xf>
    <xf numFmtId="0" fontId="2" fillId="0" borderId="23" xfId="0" applyFont="1" applyBorder="1" applyAlignment="1" applyProtection="1">
      <alignment horizontal="left" wrapText="1"/>
    </xf>
    <xf numFmtId="0" fontId="2" fillId="0" borderId="24" xfId="0" applyFont="1" applyBorder="1" applyAlignment="1" applyProtection="1">
      <alignment horizontal="left" wrapText="1"/>
    </xf>
    <xf numFmtId="0" fontId="2" fillId="0" borderId="27" xfId="0" applyFont="1" applyBorder="1" applyAlignment="1" applyProtection="1">
      <alignment horizontal="left"/>
    </xf>
    <xf numFmtId="0" fontId="2" fillId="0" borderId="28" xfId="0" applyFont="1" applyBorder="1" applyAlignment="1" applyProtection="1">
      <alignment horizontal="left"/>
    </xf>
    <xf numFmtId="0" fontId="2" fillId="0" borderId="29" xfId="0" applyFont="1" applyBorder="1" applyAlignment="1" applyProtection="1">
      <alignment horizontal="left"/>
    </xf>
    <xf numFmtId="0" fontId="9" fillId="5" borderId="6" xfId="0" applyFont="1" applyFill="1" applyBorder="1" applyAlignment="1" applyProtection="1">
      <alignment horizontal="center" vertical="center" wrapText="1"/>
    </xf>
    <xf numFmtId="0" fontId="9" fillId="5" borderId="7" xfId="0" applyFont="1" applyFill="1" applyBorder="1" applyAlignment="1" applyProtection="1">
      <alignment horizontal="center" vertical="center" wrapText="1"/>
    </xf>
    <xf numFmtId="0" fontId="9" fillId="5" borderId="20" xfId="0" applyFont="1" applyFill="1" applyBorder="1" applyAlignment="1" applyProtection="1">
      <alignment horizontal="center" vertical="center" wrapText="1"/>
    </xf>
    <xf numFmtId="0" fontId="9" fillId="5" borderId="8" xfId="0" applyFont="1" applyFill="1" applyBorder="1" applyAlignment="1" applyProtection="1">
      <alignment horizontal="center" vertical="center" wrapText="1"/>
    </xf>
    <xf numFmtId="0" fontId="2" fillId="0" borderId="6" xfId="0" applyFont="1" applyBorder="1" applyAlignment="1" applyProtection="1">
      <alignment horizontal="left" vertical="top" wrapText="1"/>
    </xf>
    <xf numFmtId="0" fontId="6" fillId="0" borderId="7" xfId="0" applyFont="1" applyBorder="1" applyAlignment="1" applyProtection="1">
      <alignment horizontal="left" vertical="top" wrapText="1"/>
    </xf>
    <xf numFmtId="0" fontId="6" fillId="0" borderId="8" xfId="0" applyFont="1" applyBorder="1" applyAlignment="1" applyProtection="1">
      <alignment horizontal="left" vertical="top" wrapText="1"/>
    </xf>
    <xf numFmtId="0" fontId="5" fillId="10" borderId="6" xfId="0" applyFont="1" applyFill="1" applyBorder="1" applyAlignment="1" applyProtection="1">
      <alignment horizontal="center"/>
    </xf>
    <xf numFmtId="0" fontId="5" fillId="10" borderId="8" xfId="0" applyFont="1" applyFill="1" applyBorder="1" applyAlignment="1" applyProtection="1">
      <alignment horizontal="center"/>
    </xf>
    <xf numFmtId="0" fontId="1" fillId="0" borderId="34" xfId="0" applyFont="1" applyBorder="1" applyAlignment="1" applyProtection="1">
      <alignment vertical="center" wrapText="1"/>
    </xf>
    <xf numFmtId="0" fontId="1" fillId="3" borderId="31" xfId="0" applyFont="1" applyFill="1" applyBorder="1" applyAlignment="1" applyProtection="1">
      <alignment horizontal="center"/>
    </xf>
    <xf numFmtId="0" fontId="1" fillId="3" borderId="32" xfId="0" applyFont="1" applyFill="1" applyBorder="1" applyAlignment="1" applyProtection="1">
      <alignment horizontal="center"/>
    </xf>
    <xf numFmtId="0" fontId="1" fillId="3" borderId="33" xfId="0" applyFont="1" applyFill="1" applyBorder="1" applyAlignment="1" applyProtection="1">
      <alignment horizontal="center"/>
    </xf>
    <xf numFmtId="0" fontId="2" fillId="0" borderId="30"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cellXfs>
  <cellStyles count="4">
    <cellStyle name="Currency" xfId="1" builtinId="4"/>
    <cellStyle name="Normal" xfId="0" builtinId="0"/>
    <cellStyle name="Normal_Appendix A--Temps RFP Appendix" xfId="3" xr:uid="{8D0E2192-7E9E-4349-825C-3A6F17678A06}"/>
    <cellStyle name="Percent" xfId="2" builtinId="5"/>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F9EC1-EC8A-44BD-8EE1-373688DECED5}">
  <sheetPr>
    <pageSetUpPr fitToPage="1"/>
  </sheetPr>
  <dimension ref="A1:G985"/>
  <sheetViews>
    <sheetView showGridLines="0" tabSelected="1" zoomScaleNormal="100" workbookViewId="0">
      <selection activeCell="C1" sqref="C1"/>
    </sheetView>
  </sheetViews>
  <sheetFormatPr defaultColWidth="12.59765625" defaultRowHeight="15" customHeight="1" x14ac:dyDescent="0.25"/>
  <cols>
    <col min="1" max="1" width="3.19921875" customWidth="1"/>
    <col min="2" max="2" width="22.69921875" customWidth="1"/>
    <col min="3" max="3" width="28.5" customWidth="1"/>
    <col min="4" max="4" width="18" customWidth="1"/>
    <col min="5" max="5" width="20.09765625" customWidth="1"/>
    <col min="6" max="6" width="21.3984375" customWidth="1"/>
    <col min="7" max="7" width="15" customWidth="1"/>
    <col min="8" max="8" width="12.69921875" customWidth="1"/>
    <col min="9" max="9" width="9.19921875" customWidth="1"/>
    <col min="10" max="27" width="7.59765625" customWidth="1"/>
  </cols>
  <sheetData>
    <row r="1" spans="1:7" ht="14.25" customHeight="1" thickBot="1" x14ac:dyDescent="0.3">
      <c r="A1" s="14" t="s">
        <v>0</v>
      </c>
      <c r="B1" s="15"/>
      <c r="D1" s="1" t="s">
        <v>9</v>
      </c>
      <c r="E1" s="50" t="s">
        <v>43</v>
      </c>
      <c r="F1" s="51"/>
    </row>
    <row r="2" spans="1:7" ht="14.25" customHeight="1" x14ac:dyDescent="0.25">
      <c r="A2" s="16" t="s">
        <v>1</v>
      </c>
      <c r="B2" s="15"/>
    </row>
    <row r="3" spans="1:7" ht="14.25" customHeight="1" x14ac:dyDescent="0.25">
      <c r="A3" s="14" t="s">
        <v>2</v>
      </c>
      <c r="B3" s="15"/>
      <c r="C3" s="10"/>
      <c r="D3" s="10"/>
      <c r="E3" s="10"/>
      <c r="F3" s="10"/>
      <c r="G3" s="10"/>
    </row>
    <row r="4" spans="1:7" ht="14.25" customHeight="1" thickBot="1" x14ac:dyDescent="0.3">
      <c r="A4" s="15"/>
      <c r="B4" s="15"/>
      <c r="C4" s="10"/>
      <c r="D4" s="10"/>
      <c r="E4" s="10"/>
      <c r="F4" s="10"/>
      <c r="G4" s="10"/>
    </row>
    <row r="5" spans="1:7" ht="59.4" customHeight="1" thickBot="1" x14ac:dyDescent="0.3">
      <c r="B5" s="54" t="s">
        <v>22</v>
      </c>
      <c r="C5" s="55"/>
      <c r="D5" s="55"/>
      <c r="E5" s="55"/>
      <c r="F5" s="55"/>
      <c r="G5" s="56"/>
    </row>
    <row r="6" spans="1:7" ht="14.25" customHeight="1" x14ac:dyDescent="0.25">
      <c r="B6" s="10"/>
      <c r="C6" s="10"/>
      <c r="D6" s="10"/>
      <c r="E6" s="10"/>
      <c r="F6" s="10"/>
      <c r="G6" s="10"/>
    </row>
    <row r="7" spans="1:7" ht="14.25" customHeight="1" thickBot="1" x14ac:dyDescent="0.3">
      <c r="B7" s="43" t="s">
        <v>3</v>
      </c>
      <c r="C7" s="45"/>
      <c r="D7" s="45"/>
      <c r="E7" s="10"/>
      <c r="F7" s="10"/>
      <c r="G7" s="10"/>
    </row>
    <row r="8" spans="1:7" ht="14.25" customHeight="1" x14ac:dyDescent="0.25">
      <c r="B8" s="52" t="s">
        <v>4</v>
      </c>
      <c r="C8" s="53"/>
      <c r="D8" s="46"/>
      <c r="E8" s="10"/>
      <c r="F8" s="10"/>
      <c r="G8" s="10"/>
    </row>
    <row r="9" spans="1:7" ht="13.5" customHeight="1" x14ac:dyDescent="0.25">
      <c r="B9" s="47" t="s">
        <v>15</v>
      </c>
      <c r="C9" s="11">
        <f>'Fixed Fee Costs'!F30</f>
        <v>499490.281189</v>
      </c>
      <c r="D9" s="46"/>
      <c r="E9" s="10"/>
      <c r="F9" s="10"/>
      <c r="G9" s="10"/>
    </row>
    <row r="10" spans="1:7" ht="13.5" customHeight="1" thickBot="1" x14ac:dyDescent="0.3">
      <c r="B10" s="48" t="s">
        <v>25</v>
      </c>
      <c r="C10" s="12">
        <f>'Promulgation Assistance'!D9</f>
        <v>138000</v>
      </c>
      <c r="D10" s="46"/>
      <c r="E10" s="10"/>
      <c r="F10" s="10"/>
      <c r="G10" s="10"/>
    </row>
    <row r="11" spans="1:7" ht="22.5" customHeight="1" thickBot="1" x14ac:dyDescent="0.35">
      <c r="B11" s="49" t="s">
        <v>5</v>
      </c>
      <c r="C11" s="13">
        <f>SUM(C9:C10)</f>
        <v>637490.281189</v>
      </c>
      <c r="D11" s="46"/>
      <c r="E11" s="10"/>
      <c r="F11" s="10"/>
      <c r="G11" s="10"/>
    </row>
    <row r="12" spans="1:7" ht="13.5" customHeight="1" x14ac:dyDescent="0.25">
      <c r="B12" s="15"/>
      <c r="C12" s="15"/>
      <c r="D12" s="15"/>
      <c r="E12" s="15"/>
      <c r="F12" s="15"/>
      <c r="G12" s="15"/>
    </row>
    <row r="13" spans="1:7" ht="13.5" customHeight="1" x14ac:dyDescent="0.25"/>
    <row r="14" spans="1:7" ht="14.25" customHeight="1" x14ac:dyDescent="0.25"/>
    <row r="15" spans="1:7" ht="14.25" customHeight="1" x14ac:dyDescent="0.25"/>
    <row r="16" spans="1:7" ht="14.25" customHeight="1" x14ac:dyDescent="0.25"/>
    <row r="17" ht="14.25" customHeight="1" x14ac:dyDescent="0.25"/>
    <row r="18" ht="14.25" customHeight="1" x14ac:dyDescent="0.25"/>
    <row r="19" ht="26.1" customHeight="1" x14ac:dyDescent="0.25"/>
    <row r="20" ht="14.25" customHeight="1" x14ac:dyDescent="0.25"/>
    <row r="21" ht="14.25" customHeight="1" x14ac:dyDescent="0.25"/>
    <row r="22" ht="14.25" customHeight="1" x14ac:dyDescent="0.25"/>
    <row r="23" ht="14.25" customHeight="1" x14ac:dyDescent="0.25"/>
    <row r="24" ht="17.100000000000001" customHeight="1" x14ac:dyDescent="0.25"/>
    <row r="25" ht="28.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sheetData>
  <sheetProtection algorithmName="SHA-512" hashValue="0a84dsQ5LA4Ss/3HWEXb5mAjcYCWqagpRM0rpnq2BfsIMsfVAE+R6rlfvbBhoTerufUAXe9v2pDSZjfuaXdgYw==" saltValue="4T4EUL2lfRFhHc2LkN1Rgw==" spinCount="100000" sheet="1" objects="1" scenarios="1"/>
  <mergeCells count="3">
    <mergeCell ref="E1:F1"/>
    <mergeCell ref="B8:C8"/>
    <mergeCell ref="B5:G5"/>
  </mergeCells>
  <pageMargins left="0.7" right="0.7" top="0.75" bottom="0.75" header="0" footer="0"/>
  <pageSetup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84"/>
  <sheetViews>
    <sheetView showGridLines="0" zoomScale="90" zoomScaleNormal="90" workbookViewId="0">
      <selection activeCell="C1" sqref="C1"/>
    </sheetView>
  </sheetViews>
  <sheetFormatPr defaultColWidth="12.59765625" defaultRowHeight="15" customHeight="1" x14ac:dyDescent="0.25"/>
  <cols>
    <col min="1" max="1" width="3.19921875" customWidth="1"/>
    <col min="2" max="2" width="18.8984375" customWidth="1"/>
    <col min="3" max="3" width="28.5" customWidth="1"/>
    <col min="4" max="4" width="17.59765625" bestFit="1" customWidth="1"/>
    <col min="5" max="5" width="19.8984375" bestFit="1" customWidth="1"/>
    <col min="6" max="6" width="21.3984375" customWidth="1"/>
    <col min="7" max="7" width="15" customWidth="1"/>
    <col min="8" max="8" width="12.69921875" customWidth="1"/>
    <col min="9" max="9" width="9.19921875" customWidth="1"/>
    <col min="10" max="27" width="7.59765625" customWidth="1"/>
  </cols>
  <sheetData>
    <row r="1" spans="1:7" ht="14.25" customHeight="1" thickBot="1" x14ac:dyDescent="0.3">
      <c r="A1" s="41" t="s">
        <v>0</v>
      </c>
      <c r="B1" s="10"/>
      <c r="C1" s="10"/>
      <c r="D1" s="42" t="s">
        <v>9</v>
      </c>
      <c r="E1" s="70" t="str">
        <f>Summary!E1</f>
        <v>Milliman, Inc</v>
      </c>
      <c r="F1" s="71"/>
      <c r="G1" s="10"/>
    </row>
    <row r="2" spans="1:7" ht="14.25" customHeight="1" x14ac:dyDescent="0.25">
      <c r="A2" s="43" t="s">
        <v>1</v>
      </c>
      <c r="B2" s="10"/>
      <c r="C2" s="10"/>
      <c r="D2" s="10"/>
      <c r="E2" s="10"/>
      <c r="F2" s="10"/>
      <c r="G2" s="10"/>
    </row>
    <row r="3" spans="1:7" ht="14.25" customHeight="1" x14ac:dyDescent="0.25">
      <c r="A3" s="41" t="s">
        <v>2</v>
      </c>
      <c r="B3" s="10"/>
      <c r="C3" s="10"/>
      <c r="D3" s="10"/>
      <c r="E3" s="10"/>
      <c r="F3" s="10"/>
      <c r="G3" s="10"/>
    </row>
    <row r="4" spans="1:7" ht="14.25" customHeight="1" thickBot="1" x14ac:dyDescent="0.3">
      <c r="A4" s="10"/>
      <c r="B4" s="10"/>
      <c r="C4" s="10"/>
      <c r="D4" s="10"/>
      <c r="E4" s="10"/>
      <c r="F4" s="10"/>
      <c r="G4" s="10"/>
    </row>
    <row r="5" spans="1:7" ht="262.5" customHeight="1" thickBot="1" x14ac:dyDescent="0.3">
      <c r="A5" s="10"/>
      <c r="B5" s="67" t="s">
        <v>32</v>
      </c>
      <c r="C5" s="68"/>
      <c r="D5" s="68"/>
      <c r="E5" s="68"/>
      <c r="F5" s="69"/>
      <c r="G5" s="10"/>
    </row>
    <row r="6" spans="1:7" ht="14.1" customHeight="1" x14ac:dyDescent="0.25">
      <c r="A6" s="10"/>
      <c r="B6" s="10"/>
      <c r="C6" s="10"/>
      <c r="D6" s="10"/>
      <c r="E6" s="10"/>
      <c r="F6" s="10"/>
      <c r="G6" s="10"/>
    </row>
    <row r="7" spans="1:7" ht="14.1" customHeight="1" thickBot="1" x14ac:dyDescent="0.3">
      <c r="A7" s="10"/>
      <c r="B7" s="72" t="s">
        <v>20</v>
      </c>
      <c r="C7" s="72"/>
      <c r="D7" s="44"/>
      <c r="E7" s="10"/>
      <c r="F7" s="10"/>
      <c r="G7" s="10"/>
    </row>
    <row r="8" spans="1:7" ht="14.1" customHeight="1" x14ac:dyDescent="0.25">
      <c r="A8" s="10"/>
      <c r="B8" s="73" t="s">
        <v>6</v>
      </c>
      <c r="C8" s="74"/>
      <c r="D8" s="74"/>
      <c r="E8" s="74"/>
      <c r="F8" s="75"/>
      <c r="G8" s="10"/>
    </row>
    <row r="9" spans="1:7" ht="14.1" customHeight="1" x14ac:dyDescent="0.25">
      <c r="A9" s="10"/>
      <c r="B9" s="57" t="s">
        <v>8</v>
      </c>
      <c r="C9" s="58"/>
      <c r="D9" s="58"/>
      <c r="E9" s="59"/>
      <c r="F9" s="26">
        <f>$F$30*0.05</f>
        <v>24974.514059450001</v>
      </c>
      <c r="G9" s="10"/>
    </row>
    <row r="10" spans="1:7" ht="14.1" customHeight="1" x14ac:dyDescent="0.25">
      <c r="A10" s="10"/>
      <c r="B10" s="76" t="s">
        <v>7</v>
      </c>
      <c r="C10" s="77"/>
      <c r="D10" s="77"/>
      <c r="E10" s="78"/>
      <c r="F10" s="26">
        <f>$F$30*0.2</f>
        <v>99898.056237800003</v>
      </c>
      <c r="G10" s="10"/>
    </row>
    <row r="11" spans="1:7" ht="13.8" x14ac:dyDescent="0.25">
      <c r="A11" s="10"/>
      <c r="B11" s="76" t="s">
        <v>26</v>
      </c>
      <c r="C11" s="77"/>
      <c r="D11" s="77"/>
      <c r="E11" s="78"/>
      <c r="F11" s="26">
        <f>$F$30*0.2</f>
        <v>99898.056237800003</v>
      </c>
      <c r="G11" s="10"/>
    </row>
    <row r="12" spans="1:7" ht="13.8" x14ac:dyDescent="0.25">
      <c r="A12" s="10"/>
      <c r="B12" s="76" t="s">
        <v>28</v>
      </c>
      <c r="C12" s="77"/>
      <c r="D12" s="77"/>
      <c r="E12" s="78"/>
      <c r="F12" s="26">
        <f>$F$30*0.2</f>
        <v>99898.056237800003</v>
      </c>
      <c r="G12" s="10"/>
    </row>
    <row r="13" spans="1:7" ht="26.4" customHeight="1" x14ac:dyDescent="0.25">
      <c r="A13" s="10"/>
      <c r="B13" s="57" t="s">
        <v>27</v>
      </c>
      <c r="C13" s="58"/>
      <c r="D13" s="58"/>
      <c r="E13" s="59"/>
      <c r="F13" s="26">
        <f>$F$30*0.25</f>
        <v>124872.57029725</v>
      </c>
      <c r="G13" s="10"/>
    </row>
    <row r="14" spans="1:7" ht="13.5" customHeight="1" thickBot="1" x14ac:dyDescent="0.3">
      <c r="A14" s="10"/>
      <c r="B14" s="60" t="s">
        <v>29</v>
      </c>
      <c r="C14" s="61"/>
      <c r="D14" s="61"/>
      <c r="E14" s="62"/>
      <c r="F14" s="25">
        <f>$F$30*0.1</f>
        <v>49949.028118900002</v>
      </c>
      <c r="G14" s="10"/>
    </row>
    <row r="15" spans="1:7" ht="14.25" customHeight="1" x14ac:dyDescent="0.25">
      <c r="A15" s="10"/>
      <c r="B15" s="10"/>
      <c r="C15" s="10"/>
      <c r="D15" s="10"/>
      <c r="E15" s="10"/>
      <c r="F15" s="10"/>
      <c r="G15" s="10"/>
    </row>
    <row r="16" spans="1:7" ht="14.25" customHeight="1" thickBot="1" x14ac:dyDescent="0.3">
      <c r="A16" s="10"/>
      <c r="B16" s="43" t="s">
        <v>19</v>
      </c>
      <c r="C16" s="45"/>
      <c r="D16" s="45"/>
      <c r="E16" s="10"/>
      <c r="F16" s="10"/>
      <c r="G16" s="10"/>
    </row>
    <row r="17" spans="2:6" ht="14.25" customHeight="1" thickBot="1" x14ac:dyDescent="0.3">
      <c r="B17" s="18"/>
      <c r="C17" s="63" t="s">
        <v>10</v>
      </c>
      <c r="D17" s="64"/>
      <c r="E17" s="65"/>
      <c r="F17" s="66"/>
    </row>
    <row r="18" spans="2:6" ht="27" thickBot="1" x14ac:dyDescent="0.3">
      <c r="B18" s="31" t="s">
        <v>11</v>
      </c>
      <c r="C18" s="29" t="s">
        <v>12</v>
      </c>
      <c r="D18" s="32" t="s">
        <v>21</v>
      </c>
      <c r="E18" s="33" t="s">
        <v>13</v>
      </c>
      <c r="F18" s="19" t="s">
        <v>14</v>
      </c>
    </row>
    <row r="19" spans="2:6" ht="14.25" customHeight="1" x14ac:dyDescent="0.25">
      <c r="B19" s="38" t="s">
        <v>33</v>
      </c>
      <c r="C19" s="34" t="s">
        <v>30</v>
      </c>
      <c r="D19" s="35">
        <v>20</v>
      </c>
      <c r="E19" s="36">
        <v>100</v>
      </c>
      <c r="F19" s="20">
        <f>D19*E19</f>
        <v>2000</v>
      </c>
    </row>
    <row r="20" spans="2:6" ht="14.25" customHeight="1" x14ac:dyDescent="0.25">
      <c r="B20" s="39">
        <v>1</v>
      </c>
      <c r="C20" s="2" t="s">
        <v>34</v>
      </c>
      <c r="D20" s="3">
        <v>373</v>
      </c>
      <c r="E20" s="6">
        <v>354.87428599999998</v>
      </c>
      <c r="F20" s="21">
        <f t="shared" ref="F20:F29" si="0">D20*E20</f>
        <v>132368.10867799999</v>
      </c>
    </row>
    <row r="21" spans="2:6" ht="14.25" customHeight="1" x14ac:dyDescent="0.25">
      <c r="B21" s="39">
        <v>2</v>
      </c>
      <c r="C21" s="2" t="s">
        <v>35</v>
      </c>
      <c r="D21" s="3">
        <v>276</v>
      </c>
      <c r="E21" s="6">
        <v>395.998332</v>
      </c>
      <c r="F21" s="21">
        <f t="shared" si="0"/>
        <v>109295.539632</v>
      </c>
    </row>
    <row r="22" spans="2:6" ht="14.25" customHeight="1" x14ac:dyDescent="0.25">
      <c r="B22" s="39">
        <v>3</v>
      </c>
      <c r="C22" s="2" t="s">
        <v>36</v>
      </c>
      <c r="D22" s="3">
        <v>189</v>
      </c>
      <c r="E22" s="6">
        <v>197.873211</v>
      </c>
      <c r="F22" s="21">
        <f t="shared" si="0"/>
        <v>37398.036878999999</v>
      </c>
    </row>
    <row r="23" spans="2:6" ht="17.100000000000001" customHeight="1" x14ac:dyDescent="0.25">
      <c r="B23" s="39">
        <v>4</v>
      </c>
      <c r="C23" s="2" t="s">
        <v>38</v>
      </c>
      <c r="D23" s="3">
        <v>87</v>
      </c>
      <c r="E23" s="6">
        <v>189.5455</v>
      </c>
      <c r="F23" s="21">
        <f t="shared" si="0"/>
        <v>16490.458500000001</v>
      </c>
    </row>
    <row r="24" spans="2:6" ht="13.8" x14ac:dyDescent="0.25">
      <c r="B24" s="39">
        <v>5</v>
      </c>
      <c r="C24" s="2" t="s">
        <v>38</v>
      </c>
      <c r="D24" s="3">
        <v>84</v>
      </c>
      <c r="E24" s="6">
        <v>178.785</v>
      </c>
      <c r="F24" s="21">
        <f t="shared" si="0"/>
        <v>15017.94</v>
      </c>
    </row>
    <row r="25" spans="2:6" ht="14.25" customHeight="1" x14ac:dyDescent="0.25">
      <c r="B25" s="39">
        <v>6</v>
      </c>
      <c r="C25" s="2" t="s">
        <v>39</v>
      </c>
      <c r="D25" s="3">
        <v>180</v>
      </c>
      <c r="E25" s="6">
        <v>189.96209999999999</v>
      </c>
      <c r="F25" s="21">
        <f t="shared" si="0"/>
        <v>34193.178</v>
      </c>
    </row>
    <row r="26" spans="2:6" ht="14.25" customHeight="1" x14ac:dyDescent="0.25">
      <c r="B26" s="39">
        <v>7</v>
      </c>
      <c r="C26" s="2" t="s">
        <v>41</v>
      </c>
      <c r="D26" s="3">
        <v>150</v>
      </c>
      <c r="E26" s="6">
        <v>170.54</v>
      </c>
      <c r="F26" s="21">
        <f t="shared" si="0"/>
        <v>25581</v>
      </c>
    </row>
    <row r="27" spans="2:6" ht="14.25" customHeight="1" x14ac:dyDescent="0.25">
      <c r="B27" s="39">
        <v>8</v>
      </c>
      <c r="C27" s="2" t="s">
        <v>42</v>
      </c>
      <c r="D27" s="3">
        <v>100</v>
      </c>
      <c r="E27" s="6">
        <v>122.2642</v>
      </c>
      <c r="F27" s="21">
        <f t="shared" ref="F27" si="1">D27*E27</f>
        <v>12226.42</v>
      </c>
    </row>
    <row r="28" spans="2:6" ht="14.25" customHeight="1" x14ac:dyDescent="0.25">
      <c r="B28" s="39">
        <v>9</v>
      </c>
      <c r="C28" s="2" t="s">
        <v>37</v>
      </c>
      <c r="D28" s="3">
        <v>215</v>
      </c>
      <c r="E28" s="6">
        <v>64.649299999999997</v>
      </c>
      <c r="F28" s="21">
        <f t="shared" si="0"/>
        <v>13899.599499999998</v>
      </c>
    </row>
    <row r="29" spans="2:6" ht="14.25" customHeight="1" thickBot="1" x14ac:dyDescent="0.3">
      <c r="B29" s="40">
        <v>10</v>
      </c>
      <c r="C29" s="2" t="s">
        <v>40</v>
      </c>
      <c r="D29" s="4">
        <v>510</v>
      </c>
      <c r="E29" s="7">
        <v>202</v>
      </c>
      <c r="F29" s="22">
        <f t="shared" si="0"/>
        <v>103020</v>
      </c>
    </row>
    <row r="30" spans="2:6" ht="14.25" customHeight="1" thickBot="1" x14ac:dyDescent="0.3">
      <c r="B30" s="5"/>
      <c r="C30" s="5"/>
      <c r="D30" s="37" t="s">
        <v>16</v>
      </c>
      <c r="E30" s="24">
        <f>SUM(E20:E29)</f>
        <v>2066.4919289999998</v>
      </c>
      <c r="F30" s="23">
        <f>SUM(F20:F29)</f>
        <v>499490.281189</v>
      </c>
    </row>
    <row r="31" spans="2:6" ht="14.25" customHeight="1" x14ac:dyDescent="0.25"/>
    <row r="32" spans="2:6"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sheetData>
  <sheetProtection algorithmName="SHA-512" hashValue="C2F9RXEeTAoHZ/frmrSJdY+iUIz2XrwDhhoEaW5VY1wZt+6CmbpUstEcoIun4Dv4/j2CBajxY3FhUj/kMRwjTg==" saltValue="07rXnObhiyjeZ8DljuUuLQ==" spinCount="100000" sheet="1" objects="1" scenarios="1"/>
  <mergeCells count="11">
    <mergeCell ref="B13:E13"/>
    <mergeCell ref="B14:E14"/>
    <mergeCell ref="C17:F17"/>
    <mergeCell ref="B5:F5"/>
    <mergeCell ref="E1:F1"/>
    <mergeCell ref="B7:C7"/>
    <mergeCell ref="B8:F8"/>
    <mergeCell ref="B9:E9"/>
    <mergeCell ref="B10:E10"/>
    <mergeCell ref="B11:E11"/>
    <mergeCell ref="B12:E12"/>
  </mergeCells>
  <dataValidations count="1">
    <dataValidation type="textLength" allowBlank="1" showInputMessage="1" showErrorMessage="1" sqref="D19:E29" xr:uid="{D9AC4DBF-1331-4880-812D-E8E14260BBA2}">
      <formula1>0</formula1>
      <formula2>10000</formula2>
    </dataValidation>
  </dataValidations>
  <pageMargins left="0.7" right="0.7" top="0.75" bottom="0.75" header="0" footer="0"/>
  <pageSetup scale="67" orientation="portrait" r:id="rId1"/>
  <ignoredErrors>
    <ignoredError sqref="E30"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B93C3-99B2-4BC4-84E9-25C9B24AFC44}">
  <sheetPr>
    <pageSetUpPr fitToPage="1"/>
  </sheetPr>
  <dimension ref="A1:F980"/>
  <sheetViews>
    <sheetView showGridLines="0" zoomScaleNormal="100" zoomScaleSheetLayoutView="50" workbookViewId="0">
      <selection activeCell="B10" sqref="B10"/>
    </sheetView>
  </sheetViews>
  <sheetFormatPr defaultColWidth="12.59765625" defaultRowHeight="15" customHeight="1" x14ac:dyDescent="0.25"/>
  <cols>
    <col min="1" max="1" width="3.19921875" customWidth="1"/>
    <col min="2" max="2" width="36" bestFit="1" customWidth="1"/>
    <col min="3" max="3" width="28.5" customWidth="1"/>
    <col min="4" max="4" width="18" customWidth="1"/>
    <col min="5" max="5" width="20.09765625" customWidth="1"/>
    <col min="6" max="6" width="21.3984375" customWidth="1"/>
    <col min="7" max="7" width="15" customWidth="1"/>
    <col min="8" max="8" width="12.69921875" customWidth="1"/>
    <col min="9" max="9" width="9.19921875" customWidth="1"/>
    <col min="10" max="27" width="7.59765625" customWidth="1"/>
  </cols>
  <sheetData>
    <row r="1" spans="1:6" ht="14.25" customHeight="1" thickBot="1" x14ac:dyDescent="0.3">
      <c r="A1" s="14" t="s">
        <v>0</v>
      </c>
      <c r="B1" s="15"/>
      <c r="D1" s="1" t="s">
        <v>9</v>
      </c>
      <c r="E1" s="70" t="str">
        <f>Summary!E1</f>
        <v>Milliman, Inc</v>
      </c>
      <c r="F1" s="71"/>
    </row>
    <row r="2" spans="1:6" ht="14.25" customHeight="1" x14ac:dyDescent="0.25">
      <c r="A2" s="16" t="s">
        <v>1</v>
      </c>
      <c r="B2" s="15"/>
    </row>
    <row r="3" spans="1:6" ht="14.25" customHeight="1" x14ac:dyDescent="0.25">
      <c r="A3" s="14" t="s">
        <v>2</v>
      </c>
      <c r="B3" s="15"/>
    </row>
    <row r="4" spans="1:6" ht="14.25" customHeight="1" thickBot="1" x14ac:dyDescent="0.3">
      <c r="A4" s="15"/>
      <c r="B4" s="15"/>
    </row>
    <row r="5" spans="1:6" ht="158.1" customHeight="1" thickBot="1" x14ac:dyDescent="0.3">
      <c r="B5" s="67" t="s">
        <v>31</v>
      </c>
      <c r="C5" s="68"/>
      <c r="D5" s="68"/>
      <c r="E5" s="68"/>
      <c r="F5" s="69"/>
    </row>
    <row r="6" spans="1:6" ht="14.25" customHeight="1" x14ac:dyDescent="0.25">
      <c r="C6" s="15"/>
      <c r="D6" s="15"/>
    </row>
    <row r="7" spans="1:6" ht="14.25" customHeight="1" thickBot="1" x14ac:dyDescent="0.3">
      <c r="B7" s="8" t="s">
        <v>24</v>
      </c>
      <c r="C7" s="15"/>
      <c r="D7" s="15"/>
    </row>
    <row r="8" spans="1:6" ht="31.5" customHeight="1" thickBot="1" x14ac:dyDescent="0.3">
      <c r="B8" s="28" t="s">
        <v>23</v>
      </c>
      <c r="C8" s="29" t="s">
        <v>18</v>
      </c>
      <c r="D8" s="30" t="s">
        <v>17</v>
      </c>
    </row>
    <row r="9" spans="1:6" ht="14.25" customHeight="1" thickBot="1" x14ac:dyDescent="0.3">
      <c r="B9" s="9">
        <v>276</v>
      </c>
      <c r="C9" s="27">
        <v>500</v>
      </c>
      <c r="D9" s="17">
        <f>B9*C9</f>
        <v>138000</v>
      </c>
    </row>
    <row r="10" spans="1:6" ht="14.25" customHeight="1" x14ac:dyDescent="0.25">
      <c r="C10" s="15"/>
      <c r="D10" s="15"/>
    </row>
    <row r="11" spans="1:6" ht="14.25" customHeight="1" x14ac:dyDescent="0.25"/>
    <row r="12" spans="1:6" ht="14.25" customHeight="1" x14ac:dyDescent="0.25"/>
    <row r="13" spans="1:6" ht="14.25" customHeight="1" x14ac:dyDescent="0.25"/>
    <row r="14" spans="1:6" ht="26.1" customHeight="1" x14ac:dyDescent="0.25"/>
    <row r="15" spans="1:6" ht="14.25" customHeight="1" x14ac:dyDescent="0.25"/>
    <row r="16" spans="1:6" ht="14.25" customHeight="1" x14ac:dyDescent="0.25"/>
    <row r="17" ht="14.25" customHeight="1" x14ac:dyDescent="0.25"/>
    <row r="18" ht="14.25" customHeight="1" x14ac:dyDescent="0.25"/>
    <row r="19" ht="17.100000000000001" customHeight="1" x14ac:dyDescent="0.25"/>
    <row r="20" ht="28.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3.8"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sheetData>
  <sheetProtection algorithmName="SHA-512" hashValue="tLki87A43WcvL4kXqfKaPehiJzpVb8dls0eyNjwv44Pl9af6pmat5X4ct3wmhcQGXs80JCBBiTDb1pFVlIWc0g==" saltValue="S2/b9CalzxULyUCAzBYQEA==" spinCount="100000" sheet="1" objects="1" scenarios="1"/>
  <mergeCells count="2">
    <mergeCell ref="E1:F1"/>
    <mergeCell ref="B5:F5"/>
  </mergeCells>
  <dataValidations count="1">
    <dataValidation type="textLength" allowBlank="1" showInputMessage="1" showErrorMessage="1" sqref="B9" xr:uid="{FD4D759B-613C-45DE-9DC1-0DD652EF4BBB}">
      <formula1>0</formula1>
      <formula2>10000</formula2>
    </dataValidation>
  </dataValidations>
  <pageMargins left="0.7" right="0.7" top="0.75" bottom="0.75" header="0" footer="0"/>
  <pageSetup scale="5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76C8230EDD5C8439986E4C5F882B397" ma:contentTypeVersion="4" ma:contentTypeDescription="Create a new document." ma:contentTypeScope="" ma:versionID="f515238d0665a2dae05fca3624ce717f">
  <xsd:schema xmlns:xsd="http://www.w3.org/2001/XMLSchema" xmlns:xs="http://www.w3.org/2001/XMLSchema" xmlns:p="http://schemas.microsoft.com/office/2006/metadata/properties" xmlns:ns2="40784a6a-62ec-477b-97e9-d32d6db7a3ec" targetNamespace="http://schemas.microsoft.com/office/2006/metadata/properties" ma:root="true" ma:fieldsID="c2efaf71a5c6f709dd29b3f28b7db349" ns2:_="">
    <xsd:import namespace="40784a6a-62ec-477b-97e9-d32d6db7a3e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784a6a-62ec-477b-97e9-d32d6db7a3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E8EC58-82A7-49AB-AB68-D702A50D5852}">
  <ds:schemaRefs>
    <ds:schemaRef ds:uri="http://schemas.openxmlformats.org/package/2006/metadata/core-properties"/>
    <ds:schemaRef ds:uri="http://www.w3.org/XML/1998/namespace"/>
    <ds:schemaRef ds:uri="http://purl.org/dc/elements/1.1/"/>
    <ds:schemaRef ds:uri="http://schemas.microsoft.com/office/2006/metadata/properties"/>
    <ds:schemaRef ds:uri="http://schemas.microsoft.com/office/infopath/2007/PartnerControls"/>
    <ds:schemaRef ds:uri="http://schemas.microsoft.com/office/2006/documentManagement/types"/>
    <ds:schemaRef ds:uri="http://purl.org/dc/terms/"/>
    <ds:schemaRef ds:uri="http://purl.org/dc/dcmitype/"/>
    <ds:schemaRef ds:uri="40784a6a-62ec-477b-97e9-d32d6db7a3ec"/>
  </ds:schemaRefs>
</ds:datastoreItem>
</file>

<file path=customXml/itemProps2.xml><?xml version="1.0" encoding="utf-8"?>
<ds:datastoreItem xmlns:ds="http://schemas.openxmlformats.org/officeDocument/2006/customXml" ds:itemID="{DC1F5F21-BE18-449A-9229-4F6EE481C3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784a6a-62ec-477b-97e9-d32d6db7a3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187FF4-BA5D-4BBF-A06A-043BEFFFF09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Summary</vt:lpstr>
      <vt:lpstr>Fixed Fee Costs</vt:lpstr>
      <vt:lpstr>Promulgation Assistance</vt:lpstr>
      <vt:lpstr>'Fixed Fee Costs'!Print_Area</vt:lpstr>
      <vt:lpstr>'Promulgation Assistance'!Print_Area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Byles</dc:creator>
  <cp:lastModifiedBy>Hannah Walton</cp:lastModifiedBy>
  <dcterms:created xsi:type="dcterms:W3CDTF">2021-07-23T16:28:06Z</dcterms:created>
  <dcterms:modified xsi:type="dcterms:W3CDTF">2022-07-18T20:48:51Z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0x010100C76C8230EDD5C8439986E4C5F882B397</vt:lpwstr>
  </property>
</Properties>
</file>